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расходов'!$10:$12</definedName>
  </definedNames>
  <calcPr fullCalcOnLoad="1"/>
</workbook>
</file>

<file path=xl/sharedStrings.xml><?xml version="1.0" encoding="utf-8"?>
<sst xmlns="http://schemas.openxmlformats.org/spreadsheetml/2006/main" count="96" uniqueCount="60">
  <si>
    <t>2</t>
  </si>
  <si>
    <t>3</t>
  </si>
  <si>
    <t>4</t>
  </si>
  <si>
    <t>10</t>
  </si>
  <si>
    <t>12</t>
  </si>
  <si>
    <t>Наименование показателя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</si>
  <si>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</si>
  <si>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</si>
  <si>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</si>
  <si>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</si>
  <si>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</si>
  <si>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</si>
  <si>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</si>
  <si>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</si>
  <si>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</si>
  <si>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</si>
  <si>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</si>
  <si>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</si>
  <si>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</si>
  <si>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</si>
  <si>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</si>
  <si>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</si>
  <si>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Молодежная политика и оздоровление детей</t>
  </si>
  <si>
    <t>07</t>
  </si>
  <si>
    <t>Социальное обеспечение населения</t>
  </si>
  <si>
    <t>Рз</t>
  </si>
  <si>
    <t>ПР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</si>
  <si>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</si>
  <si>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</si>
  <si>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</si>
  <si>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</si>
  <si>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</si>
  <si>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ВСЕГО</t>
  </si>
  <si>
    <t>1</t>
  </si>
  <si>
    <t>6</t>
  </si>
  <si>
    <t>к решению Думы "Об исполнении бюджета</t>
  </si>
  <si>
    <t xml:space="preserve">Усть-Кутского муниципального образования </t>
  </si>
  <si>
    <t>% исполнения</t>
  </si>
  <si>
    <t>13</t>
  </si>
  <si>
    <t>Общеэкономические вопросы</t>
  </si>
  <si>
    <t>08</t>
  </si>
  <si>
    <t>ОБСЛУЖИВАНИЕ ГОСУДАРСТВЕННОГО И МУНИЦИПАЛЬНОГО ДОЛГА</t>
  </si>
  <si>
    <t>Утверждено</t>
  </si>
  <si>
    <t>09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</si>
  <si>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</si>
  <si>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</si>
  <si>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СРЕДСТВА МАССОВОЙ ИНФОРМАЦИИ</t>
  </si>
  <si>
    <t>Другие вопросы в области средств массовой информации</t>
  </si>
  <si>
    <t>Кассовое исполнение</t>
  </si>
  <si>
    <t>рублей</t>
  </si>
  <si>
    <t>Культура</t>
  </si>
  <si>
    <t>КУЛЬТУРА, КИНЕМАТОГРАФИЯ</t>
  </si>
  <si>
    <t>Дорожное хозяйство (дорожные фонды)</t>
  </si>
  <si>
    <t>Расходы бюджета по разделам и подразделам</t>
  </si>
  <si>
    <t>Обслуживание государственного внутреннего и муниципального долга</t>
  </si>
  <si>
    <t>Приложение № 3</t>
  </si>
  <si>
    <t>(городского поселения) за 2016 год"</t>
  </si>
  <si>
    <t>классификации расходов бюджетов Российской Федерации за 2016 год</t>
  </si>
  <si>
    <t>Транспорт</t>
  </si>
  <si>
    <t>от  25 мая  2017г. № 276/60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</si>
</sst>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?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/m/yyyy;@"/>
  </numFmts>
  <fonts count="42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0" fontId="6" fillId="0" borderId="10" xfId="0" applyNumberFormat="1" applyFont="1" applyFill="1" applyBorder="1" applyAlignment="1">
      <alignment horizontal="right" vertical="center"/>
    </xf>
    <xf numFmtId="10" fontId="7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Fill="1" applyBorder="1" applyAlignment="1">
      <alignment horizontal="right" vertical="center" wrapText="1"/>
    </xf>
    <xf numFmtId="4" fontId="6" fillId="0" borderId="15" xfId="0" applyNumberFormat="1" applyFont="1" applyFill="1" applyBorder="1" applyAlignment="1">
      <alignment horizontal="right" vertical="center" wrapText="1"/>
    </xf>
    <xf numFmtId="4" fontId="6" fillId="0" borderId="16" xfId="0" applyNumberFormat="1" applyFont="1" applyFill="1" applyBorder="1" applyAlignment="1">
      <alignment horizontal="right" vertical="center" wrapText="1"/>
    </xf>
    <xf numFmtId="4" fontId="6" fillId="0" borderId="17" xfId="0" applyNumberFormat="1" applyFont="1" applyFill="1" applyBorder="1" applyAlignment="1">
      <alignment horizontal="righ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21" xfId="0" applyBorder="1" applyAlignment="1">
      <alignment horizontal="right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PageLayoutView="0" workbookViewId="0" topLeftCell="A1">
      <selection activeCell="A7" sqref="A7:F7"/>
    </sheetView>
  </sheetViews>
  <sheetFormatPr defaultColWidth="9.140625" defaultRowHeight="12.75"/>
  <cols>
    <col min="1" max="1" width="61.28125" style="0" customWidth="1"/>
    <col min="2" max="2" width="13.8515625" style="0" customWidth="1"/>
    <col min="3" max="3" width="11.57421875" style="0" customWidth="1"/>
    <col min="4" max="4" width="0.13671875" style="0" hidden="1" customWidth="1"/>
    <col min="5" max="5" width="16.8515625" style="0" customWidth="1"/>
    <col min="6" max="6" width="0.13671875" style="0" hidden="1" customWidth="1"/>
    <col min="7" max="27" width="15.7109375" style="0" customWidth="1"/>
  </cols>
  <sheetData>
    <row r="1" spans="1:5" ht="12.75">
      <c r="A1" s="3"/>
      <c r="B1" s="30" t="s">
        <v>55</v>
      </c>
      <c r="C1" s="30"/>
      <c r="D1" s="30"/>
      <c r="E1" s="30"/>
    </row>
    <row r="2" spans="1:5" ht="12.75">
      <c r="A2" s="3"/>
      <c r="B2" s="30" t="s">
        <v>35</v>
      </c>
      <c r="C2" s="30"/>
      <c r="D2" s="30"/>
      <c r="E2" s="30"/>
    </row>
    <row r="3" spans="1:5" ht="12.75">
      <c r="A3" s="3"/>
      <c r="B3" s="30" t="s">
        <v>36</v>
      </c>
      <c r="C3" s="30"/>
      <c r="D3" s="30"/>
      <c r="E3" s="30"/>
    </row>
    <row r="4" spans="1:5" ht="12.75">
      <c r="A4" s="13"/>
      <c r="B4" s="30" t="s">
        <v>56</v>
      </c>
      <c r="C4" s="30"/>
      <c r="D4" s="30"/>
      <c r="E4" s="30"/>
    </row>
    <row r="5" spans="1:5" ht="12.75">
      <c r="A5" s="13"/>
      <c r="B5" s="30" t="s">
        <v>59</v>
      </c>
      <c r="C5" s="30"/>
      <c r="D5" s="30"/>
      <c r="E5" s="30"/>
    </row>
    <row r="6" spans="2:5" ht="12.75">
      <c r="B6" s="31"/>
      <c r="C6" s="31"/>
      <c r="D6" s="31"/>
      <c r="E6" s="31"/>
    </row>
    <row r="7" spans="1:6" ht="15.75">
      <c r="A7" s="27" t="s">
        <v>53</v>
      </c>
      <c r="B7" s="27"/>
      <c r="C7" s="27"/>
      <c r="D7" s="27"/>
      <c r="E7" s="27"/>
      <c r="F7" s="27"/>
    </row>
    <row r="8" spans="1:6" ht="15.75">
      <c r="A8" s="27" t="s">
        <v>57</v>
      </c>
      <c r="B8" s="27"/>
      <c r="C8" s="27"/>
      <c r="D8" s="27"/>
      <c r="E8" s="27"/>
      <c r="F8" s="27"/>
    </row>
    <row r="9" spans="1:6" ht="17.25" customHeight="1">
      <c r="A9" s="28" t="s">
        <v>49</v>
      </c>
      <c r="B9" s="28"/>
      <c r="C9" s="28"/>
      <c r="D9" s="28"/>
      <c r="E9" s="28"/>
      <c r="F9" s="28"/>
    </row>
    <row r="10" spans="1:6" ht="12.75">
      <c r="A10" s="25" t="s">
        <v>5</v>
      </c>
      <c r="B10" s="23" t="s">
        <v>25</v>
      </c>
      <c r="C10" s="25" t="s">
        <v>26</v>
      </c>
      <c r="D10" s="25" t="s">
        <v>42</v>
      </c>
      <c r="E10" s="25" t="s">
        <v>48</v>
      </c>
      <c r="F10" s="25" t="s">
        <v>37</v>
      </c>
    </row>
    <row r="11" spans="1:6" ht="12.75">
      <c r="A11" s="26"/>
      <c r="B11" s="24"/>
      <c r="C11" s="29"/>
      <c r="D11" s="26"/>
      <c r="E11" s="26"/>
      <c r="F11" s="26"/>
    </row>
    <row r="12" spans="1:6" ht="12.75">
      <c r="A12" s="2" t="s">
        <v>33</v>
      </c>
      <c r="B12" s="2" t="s">
        <v>0</v>
      </c>
      <c r="C12" s="2" t="s">
        <v>1</v>
      </c>
      <c r="D12" s="2" t="s">
        <v>2</v>
      </c>
      <c r="E12" s="2" t="s">
        <v>2</v>
      </c>
      <c r="F12" s="2" t="s">
        <v>34</v>
      </c>
    </row>
    <row r="13" spans="1:6" ht="27.75" customHeight="1">
      <c r="A13" s="7" t="s">
        <v>27</v>
      </c>
      <c r="B13" s="8" t="s">
        <v>7</v>
      </c>
      <c r="C13" s="8"/>
      <c r="D13" s="6" t="e">
        <f>D14+D15+D16+D17+#REF!+D18</f>
        <v>#REF!</v>
      </c>
      <c r="E13" s="6">
        <f>E14+E15+E16+E17+E18</f>
        <v>91988579.5</v>
      </c>
      <c r="F13" s="5" t="e">
        <f>E13/D13</f>
        <v>#REF!</v>
      </c>
    </row>
    <row r="14" spans="1:6" ht="32.25" customHeight="1">
      <c r="A14" s="14" t="s">
        <v>6</v>
      </c>
      <c r="B14" s="15" t="s">
        <v>7</v>
      </c>
      <c r="C14" s="15" t="s">
        <v>8</v>
      </c>
      <c r="D14" s="9">
        <v>1877192.42</v>
      </c>
      <c r="E14" s="17">
        <v>3129143.63</v>
      </c>
      <c r="F14" s="4">
        <f aca="true" t="shared" si="0" ref="F14:F41">E14/D14</f>
        <v>1.6669274799223832</v>
      </c>
    </row>
    <row r="15" spans="1:6" ht="43.5" customHeight="1">
      <c r="A15" s="14" t="s">
        <v>9</v>
      </c>
      <c r="B15" s="15" t="s">
        <v>7</v>
      </c>
      <c r="C15" s="15" t="s">
        <v>10</v>
      </c>
      <c r="D15" s="9">
        <v>112800</v>
      </c>
      <c r="E15" s="18">
        <v>4661136.58</v>
      </c>
      <c r="F15" s="4">
        <f t="shared" si="0"/>
        <v>41.32213280141844</v>
      </c>
    </row>
    <row r="16" spans="1:6" ht="43.5" customHeight="1">
      <c r="A16" s="22" t="s">
        <v>11</v>
      </c>
      <c r="B16" s="15" t="s">
        <v>7</v>
      </c>
      <c r="C16" s="15" t="s">
        <v>12</v>
      </c>
      <c r="D16" s="9">
        <v>36776807.58</v>
      </c>
      <c r="E16" s="19">
        <v>53974048.27</v>
      </c>
      <c r="F16" s="4">
        <f t="shared" si="0"/>
        <v>1.467611025035034</v>
      </c>
    </row>
    <row r="17" spans="1:6" ht="32.25" customHeight="1">
      <c r="A17" s="14" t="s">
        <v>13</v>
      </c>
      <c r="B17" s="15" t="s">
        <v>7</v>
      </c>
      <c r="C17" s="15" t="s">
        <v>14</v>
      </c>
      <c r="D17" s="9">
        <v>7699420</v>
      </c>
      <c r="E17" s="18">
        <v>9979109.17</v>
      </c>
      <c r="F17" s="4">
        <f t="shared" si="0"/>
        <v>1.2960858311405274</v>
      </c>
    </row>
    <row r="18" spans="1:6" ht="24" customHeight="1">
      <c r="A18" s="14" t="s">
        <v>15</v>
      </c>
      <c r="B18" s="15" t="s">
        <v>7</v>
      </c>
      <c r="C18" s="15" t="s">
        <v>38</v>
      </c>
      <c r="D18" s="9">
        <v>11835112.84</v>
      </c>
      <c r="E18" s="16">
        <v>20245141.85</v>
      </c>
      <c r="F18" s="4">
        <f t="shared" si="0"/>
        <v>1.7105998163005265</v>
      </c>
    </row>
    <row r="19" spans="1:6" ht="30" customHeight="1">
      <c r="A19" s="7" t="s">
        <v>44</v>
      </c>
      <c r="B19" s="8" t="s">
        <v>10</v>
      </c>
      <c r="C19" s="8"/>
      <c r="D19" s="10">
        <f>D20</f>
        <v>887191</v>
      </c>
      <c r="E19" s="10">
        <f>E20</f>
        <v>1519988.16</v>
      </c>
      <c r="F19" s="5">
        <f>E19/D19</f>
        <v>1.7132592192662008</v>
      </c>
    </row>
    <row r="20" spans="1:6" ht="30.75" customHeight="1">
      <c r="A20" s="14" t="s">
        <v>45</v>
      </c>
      <c r="B20" s="15" t="s">
        <v>10</v>
      </c>
      <c r="C20" s="15" t="s">
        <v>43</v>
      </c>
      <c r="D20" s="9">
        <v>887191</v>
      </c>
      <c r="E20" s="9">
        <v>1519988.16</v>
      </c>
      <c r="F20" s="4">
        <f>E20/D20</f>
        <v>1.7132592192662008</v>
      </c>
    </row>
    <row r="21" spans="1:6" ht="24" customHeight="1">
      <c r="A21" s="7" t="s">
        <v>28</v>
      </c>
      <c r="B21" s="8" t="s">
        <v>12</v>
      </c>
      <c r="C21" s="8"/>
      <c r="D21" s="10" t="e">
        <f>D22+#REF!+D24+D25</f>
        <v>#REF!</v>
      </c>
      <c r="E21" s="10">
        <f>E22+E23+E24+E25</f>
        <v>50840448.41</v>
      </c>
      <c r="F21" s="5" t="e">
        <f t="shared" si="0"/>
        <v>#REF!</v>
      </c>
    </row>
    <row r="22" spans="1:6" ht="24" customHeight="1">
      <c r="A22" s="14" t="s">
        <v>39</v>
      </c>
      <c r="B22" s="15" t="s">
        <v>12</v>
      </c>
      <c r="C22" s="15" t="s">
        <v>7</v>
      </c>
      <c r="D22" s="9">
        <v>669000</v>
      </c>
      <c r="E22" s="17">
        <v>755700</v>
      </c>
      <c r="F22" s="4">
        <f>E22/D22</f>
        <v>1.1295964125560538</v>
      </c>
    </row>
    <row r="23" spans="1:6" ht="24" customHeight="1">
      <c r="A23" s="14" t="s">
        <v>58</v>
      </c>
      <c r="B23" s="15" t="s">
        <v>12</v>
      </c>
      <c r="C23" s="15" t="s">
        <v>40</v>
      </c>
      <c r="D23" s="9"/>
      <c r="E23" s="18">
        <v>2207800</v>
      </c>
      <c r="F23" s="4"/>
    </row>
    <row r="24" spans="1:6" ht="24" customHeight="1">
      <c r="A24" s="14" t="s">
        <v>52</v>
      </c>
      <c r="B24" s="15" t="s">
        <v>12</v>
      </c>
      <c r="C24" s="15" t="s">
        <v>43</v>
      </c>
      <c r="D24" s="9">
        <v>41380908.95</v>
      </c>
      <c r="E24" s="21">
        <v>46620090.41</v>
      </c>
      <c r="F24" s="4">
        <f>E24/D24</f>
        <v>1.1266086606828871</v>
      </c>
    </row>
    <row r="25" spans="1:6" ht="24" customHeight="1">
      <c r="A25" s="14" t="s">
        <v>16</v>
      </c>
      <c r="B25" s="15" t="s">
        <v>12</v>
      </c>
      <c r="C25" s="15" t="s">
        <v>4</v>
      </c>
      <c r="D25" s="9">
        <v>385000</v>
      </c>
      <c r="E25" s="20">
        <v>1256858</v>
      </c>
      <c r="F25" s="4">
        <f t="shared" si="0"/>
        <v>3.264566233766234</v>
      </c>
    </row>
    <row r="26" spans="1:6" ht="24" customHeight="1">
      <c r="A26" s="7" t="s">
        <v>29</v>
      </c>
      <c r="B26" s="8" t="s">
        <v>18</v>
      </c>
      <c r="C26" s="8"/>
      <c r="D26" s="10">
        <f>+D27+D28+D29+D30</f>
        <v>219232405.28</v>
      </c>
      <c r="E26" s="10">
        <f>E27+E28+E29+E30</f>
        <v>796856461.7</v>
      </c>
      <c r="F26" s="5">
        <f t="shared" si="0"/>
        <v>3.6347567353570205</v>
      </c>
    </row>
    <row r="27" spans="1:6" ht="24" customHeight="1">
      <c r="A27" s="14" t="s">
        <v>17</v>
      </c>
      <c r="B27" s="15" t="s">
        <v>18</v>
      </c>
      <c r="C27" s="15" t="s">
        <v>7</v>
      </c>
      <c r="D27" s="9">
        <v>122292605.22</v>
      </c>
      <c r="E27" s="17">
        <v>693889535.99</v>
      </c>
      <c r="F27" s="4">
        <f t="shared" si="0"/>
        <v>5.674010580948192</v>
      </c>
    </row>
    <row r="28" spans="1:6" ht="24" customHeight="1">
      <c r="A28" s="14" t="s">
        <v>19</v>
      </c>
      <c r="B28" s="15" t="s">
        <v>18</v>
      </c>
      <c r="C28" s="15" t="s">
        <v>8</v>
      </c>
      <c r="D28" s="9">
        <v>61504277.83</v>
      </c>
      <c r="E28" s="19">
        <v>73546469.36</v>
      </c>
      <c r="F28" s="4">
        <f t="shared" si="0"/>
        <v>1.1957943732513217</v>
      </c>
    </row>
    <row r="29" spans="1:6" ht="24" customHeight="1">
      <c r="A29" s="14" t="s">
        <v>20</v>
      </c>
      <c r="B29" s="15" t="s">
        <v>18</v>
      </c>
      <c r="C29" s="15" t="s">
        <v>10</v>
      </c>
      <c r="D29" s="9">
        <v>23972093.51</v>
      </c>
      <c r="E29" s="21">
        <v>15014805.72</v>
      </c>
      <c r="F29" s="4">
        <f t="shared" si="0"/>
        <v>0.6263452006699601</v>
      </c>
    </row>
    <row r="30" spans="1:6" ht="24" customHeight="1">
      <c r="A30" s="14" t="s">
        <v>21</v>
      </c>
      <c r="B30" s="15" t="s">
        <v>18</v>
      </c>
      <c r="C30" s="15" t="s">
        <v>18</v>
      </c>
      <c r="D30" s="9">
        <v>11463428.72</v>
      </c>
      <c r="E30" s="20">
        <v>14405650.63</v>
      </c>
      <c r="F30" s="4">
        <f t="shared" si="0"/>
        <v>1.2566615959208407</v>
      </c>
    </row>
    <row r="31" spans="1:6" ht="24" customHeight="1">
      <c r="A31" s="7" t="s">
        <v>30</v>
      </c>
      <c r="B31" s="8" t="s">
        <v>23</v>
      </c>
      <c r="C31" s="8"/>
      <c r="D31" s="10">
        <f>+D32</f>
        <v>2567080</v>
      </c>
      <c r="E31" s="10">
        <f>+E32</f>
        <v>2380000</v>
      </c>
      <c r="F31" s="5">
        <f t="shared" si="0"/>
        <v>0.9271234242797264</v>
      </c>
    </row>
    <row r="32" spans="1:6" ht="24" customHeight="1">
      <c r="A32" s="14" t="s">
        <v>22</v>
      </c>
      <c r="B32" s="15" t="s">
        <v>23</v>
      </c>
      <c r="C32" s="15" t="s">
        <v>23</v>
      </c>
      <c r="D32" s="9">
        <v>2567080</v>
      </c>
      <c r="E32" s="9">
        <v>2380000</v>
      </c>
      <c r="F32" s="4">
        <f t="shared" si="0"/>
        <v>0.9271234242797264</v>
      </c>
    </row>
    <row r="33" spans="1:6" ht="24" customHeight="1">
      <c r="A33" s="7" t="s">
        <v>51</v>
      </c>
      <c r="B33" s="8" t="s">
        <v>40</v>
      </c>
      <c r="C33" s="8"/>
      <c r="D33" s="10">
        <f>+D34</f>
        <v>2567080</v>
      </c>
      <c r="E33" s="10">
        <f>E34</f>
        <v>27945956.19</v>
      </c>
      <c r="F33" s="5">
        <f>E33/D33</f>
        <v>10.886281763715974</v>
      </c>
    </row>
    <row r="34" spans="1:6" ht="24" customHeight="1">
      <c r="A34" s="14" t="s">
        <v>50</v>
      </c>
      <c r="B34" s="15" t="s">
        <v>40</v>
      </c>
      <c r="C34" s="15" t="s">
        <v>7</v>
      </c>
      <c r="D34" s="9">
        <v>2567080</v>
      </c>
      <c r="E34" s="9">
        <v>27945956.19</v>
      </c>
      <c r="F34" s="4">
        <f>E34/D34</f>
        <v>10.886281763715974</v>
      </c>
    </row>
    <row r="35" spans="1:6" ht="24" customHeight="1">
      <c r="A35" s="7" t="s">
        <v>31</v>
      </c>
      <c r="B35" s="8" t="s">
        <v>3</v>
      </c>
      <c r="C35" s="8"/>
      <c r="D35" s="10" t="e">
        <f>+D36+#REF!</f>
        <v>#REF!</v>
      </c>
      <c r="E35" s="10">
        <f>+E36</f>
        <v>1095953.6</v>
      </c>
      <c r="F35" s="5" t="e">
        <f>E35/D35</f>
        <v>#REF!</v>
      </c>
    </row>
    <row r="36" spans="1:6" ht="24" customHeight="1">
      <c r="A36" s="14" t="s">
        <v>24</v>
      </c>
      <c r="B36" s="15" t="s">
        <v>3</v>
      </c>
      <c r="C36" s="15" t="s">
        <v>10</v>
      </c>
      <c r="D36" s="9">
        <v>2320237</v>
      </c>
      <c r="E36" s="9">
        <v>1095953.6</v>
      </c>
      <c r="F36" s="4">
        <f t="shared" si="0"/>
        <v>0.4723455405633132</v>
      </c>
    </row>
    <row r="37" spans="1:6" ht="24" customHeight="1">
      <c r="A37" s="7" t="s">
        <v>46</v>
      </c>
      <c r="B37" s="8" t="s">
        <v>4</v>
      </c>
      <c r="C37" s="8"/>
      <c r="D37" s="10">
        <f>+D38</f>
        <v>402485.47</v>
      </c>
      <c r="E37" s="10">
        <f>+E38</f>
        <v>588825.5</v>
      </c>
      <c r="F37" s="5">
        <f>E37/D37</f>
        <v>1.4629733093221975</v>
      </c>
    </row>
    <row r="38" spans="1:6" ht="24" customHeight="1">
      <c r="A38" s="14" t="s">
        <v>47</v>
      </c>
      <c r="B38" s="15" t="s">
        <v>4</v>
      </c>
      <c r="C38" s="15" t="s">
        <v>12</v>
      </c>
      <c r="D38" s="9">
        <v>402485.47</v>
      </c>
      <c r="E38" s="9">
        <v>588825.5</v>
      </c>
      <c r="F38" s="4">
        <f>E38/D38</f>
        <v>1.4629733093221975</v>
      </c>
    </row>
    <row r="39" spans="1:6" ht="24" customHeight="1">
      <c r="A39" s="7" t="s">
        <v>41</v>
      </c>
      <c r="B39" s="8" t="s">
        <v>38</v>
      </c>
      <c r="C39" s="8"/>
      <c r="D39" s="10">
        <f>+D40</f>
        <v>100000</v>
      </c>
      <c r="E39" s="10">
        <f>+E40</f>
        <v>431823.98</v>
      </c>
      <c r="F39" s="5">
        <f t="shared" si="0"/>
        <v>4.3182398</v>
      </c>
    </row>
    <row r="40" spans="1:6" ht="24" customHeight="1">
      <c r="A40" s="14" t="s">
        <v>54</v>
      </c>
      <c r="B40" s="15" t="s">
        <v>38</v>
      </c>
      <c r="C40" s="15" t="s">
        <v>7</v>
      </c>
      <c r="D40" s="9">
        <v>100000</v>
      </c>
      <c r="E40" s="9">
        <v>431823.98</v>
      </c>
      <c r="F40" s="4">
        <f t="shared" si="0"/>
        <v>4.3182398</v>
      </c>
    </row>
    <row r="41" spans="1:6" ht="22.5" customHeight="1">
      <c r="A41" s="11" t="s">
        <v>32</v>
      </c>
      <c r="B41" s="2"/>
      <c r="C41" s="2"/>
      <c r="D41" s="12" t="e">
        <f>+D13+D19+D21+D26+#REF!+D31+D35+#REF!+D37+D39</f>
        <v>#REF!</v>
      </c>
      <c r="E41" s="12">
        <f>E13+E19+E21+E26+E31+E33+E35+E37+E39</f>
        <v>973648037.0400001</v>
      </c>
      <c r="F41" s="5" t="e">
        <f t="shared" si="0"/>
        <v>#REF!</v>
      </c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ht="15.75" customHeight="1"/>
    <row r="45" ht="15.75" customHeight="1"/>
    <row r="46" ht="15.75" customHeight="1"/>
    <row r="47" ht="1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6" ht="13.5" customHeight="1"/>
  </sheetData>
  <sheetProtection/>
  <mergeCells count="15">
    <mergeCell ref="B5:E5"/>
    <mergeCell ref="B6:E6"/>
    <mergeCell ref="B1:E1"/>
    <mergeCell ref="B2:E2"/>
    <mergeCell ref="B3:E3"/>
    <mergeCell ref="B4:E4"/>
    <mergeCell ref="B10:B11"/>
    <mergeCell ref="E10:E11"/>
    <mergeCell ref="F10:F11"/>
    <mergeCell ref="A7:F7"/>
    <mergeCell ref="A8:F8"/>
    <mergeCell ref="A9:F9"/>
    <mergeCell ref="C10:C11"/>
    <mergeCell ref="D10:D11"/>
    <mergeCell ref="A10:A11"/>
  </mergeCells>
  <printOptions/>
  <pageMargins left="0.63" right="0.2" top="0.3937007874015748" bottom="0.3937007874015748" header="0.1968503937007874" footer="0.196850393700787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KG</cp:lastModifiedBy>
  <cp:lastPrinted>2017-06-19T08:54:52Z</cp:lastPrinted>
  <dcterms:created xsi:type="dcterms:W3CDTF">1996-10-08T23:32:33Z</dcterms:created>
  <dcterms:modified xsi:type="dcterms:W3CDTF">2017-06-19T08:54:57Z</dcterms:modified>
  <cp:category/>
  <cp:version/>
  <cp:contentType/>
  <cp:contentStatus/>
</cp:coreProperties>
</file>